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3 - Imkerei\08 - Behandung und Auffütterung\"/>
    </mc:Choice>
  </mc:AlternateContent>
  <bookViews>
    <workbookView xWindow="0" yWindow="0" windowWidth="28800" windowHeight="12372"/>
  </bookViews>
  <sheets>
    <sheet name="Gewichte" sheetId="1" r:id="rId1"/>
    <sheet name="Gewichtsabnahmen" sheetId="2" r:id="rId2"/>
    <sheet name="Ausrüstung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1" l="1"/>
  <c r="D46" i="1"/>
  <c r="C46" i="1"/>
  <c r="D23" i="1" l="1"/>
  <c r="C11" i="1"/>
  <c r="B11" i="1"/>
  <c r="D11" i="1"/>
  <c r="C23" i="1"/>
  <c r="B23" i="1"/>
  <c r="C34" i="1"/>
  <c r="B34" i="1"/>
  <c r="D34" i="1"/>
  <c r="I35" i="4" l="1"/>
  <c r="F35" i="4"/>
  <c r="C35" i="4"/>
  <c r="I34" i="4"/>
  <c r="F34" i="4"/>
  <c r="C34" i="4"/>
  <c r="I33" i="4"/>
  <c r="C33" i="4"/>
  <c r="I32" i="4"/>
  <c r="F32" i="4"/>
  <c r="C32" i="4"/>
  <c r="I31" i="4"/>
  <c r="F31" i="4"/>
  <c r="C31" i="4"/>
  <c r="I30" i="4"/>
  <c r="F30" i="4"/>
  <c r="C30" i="4"/>
  <c r="I29" i="4"/>
  <c r="F29" i="4"/>
  <c r="C29" i="4"/>
  <c r="I28" i="4"/>
  <c r="F28" i="4"/>
  <c r="C28" i="4"/>
  <c r="C37" i="4" l="1"/>
  <c r="C41" i="4" s="1"/>
  <c r="C43" i="4" s="1"/>
  <c r="I37" i="4"/>
  <c r="I41" i="4" s="1"/>
  <c r="I43" i="4" s="1"/>
  <c r="F37" i="4"/>
  <c r="F41" i="4" s="1"/>
  <c r="F43" i="4" s="1"/>
  <c r="I35" i="2"/>
  <c r="F35" i="2"/>
  <c r="C35" i="2"/>
</calcChain>
</file>

<file path=xl/sharedStrings.xml><?xml version="1.0" encoding="utf-8"?>
<sst xmlns="http://schemas.openxmlformats.org/spreadsheetml/2006/main" count="138" uniqueCount="72">
  <si>
    <t>Zander 1,5</t>
  </si>
  <si>
    <t>Zander 2-Zargen</t>
  </si>
  <si>
    <t>Zander 1-Zarge</t>
  </si>
  <si>
    <t>Februar</t>
  </si>
  <si>
    <t>März</t>
  </si>
  <si>
    <t>April</t>
  </si>
  <si>
    <t>Gesamt</t>
  </si>
  <si>
    <t>Abnahme</t>
  </si>
  <si>
    <t>Futtervorrat</t>
  </si>
  <si>
    <t>Zander</t>
  </si>
  <si>
    <t>Ziel</t>
  </si>
  <si>
    <t>19-21</t>
  </si>
  <si>
    <t>20-22</t>
  </si>
  <si>
    <t>14-16</t>
  </si>
  <si>
    <t>Boden</t>
  </si>
  <si>
    <t>Halbzarge</t>
  </si>
  <si>
    <t>Rähmchen</t>
  </si>
  <si>
    <t>Rähmchen modifiziert</t>
  </si>
  <si>
    <t>Rähmchen halb</t>
  </si>
  <si>
    <t>Rähmchen Z1,5</t>
  </si>
  <si>
    <t>Rähmchen Z1,5 modifiziert</t>
  </si>
  <si>
    <t>Mittelwand Z</t>
  </si>
  <si>
    <t>Wachs ausgebaut Z</t>
  </si>
  <si>
    <t>Innendeckel</t>
  </si>
  <si>
    <t>Blechdeckel gerade</t>
  </si>
  <si>
    <t>Blechdeckel konisch klein</t>
  </si>
  <si>
    <t>Blechdeckel konisch groß</t>
  </si>
  <si>
    <t>Wirtschaftsvolk Zander</t>
  </si>
  <si>
    <t>Volk Zander 1,5</t>
  </si>
  <si>
    <t>Ableger Zander</t>
  </si>
  <si>
    <t>Außendeckel</t>
  </si>
  <si>
    <t>2 Zargen Z</t>
  </si>
  <si>
    <t>1 Zarge 1,5</t>
  </si>
  <si>
    <t>1 Zarge Z</t>
  </si>
  <si>
    <t>10 Rähmchen mod</t>
  </si>
  <si>
    <t>10 Rähmchen 1,5 mod</t>
  </si>
  <si>
    <t>5 Rähmchen mod</t>
  </si>
  <si>
    <t>10 Rähmchen normal</t>
  </si>
  <si>
    <t>5 Rähmchen normal</t>
  </si>
  <si>
    <t>20 Mittelwände</t>
  </si>
  <si>
    <t>10 Mittelwände 1,5</t>
  </si>
  <si>
    <t>10 Mittelwände</t>
  </si>
  <si>
    <t>20x ausgebaut</t>
  </si>
  <si>
    <t>10x ausgebaut 1,5</t>
  </si>
  <si>
    <t>10x ausgebaut</t>
  </si>
  <si>
    <t>Summe:</t>
  </si>
  <si>
    <t>Bienen</t>
  </si>
  <si>
    <t>Tot bei</t>
  </si>
  <si>
    <t>Endgewicht 20kg</t>
  </si>
  <si>
    <t>Endgewicht 15kg</t>
  </si>
  <si>
    <t>16-18</t>
  </si>
  <si>
    <t>23.08.</t>
  </si>
  <si>
    <t>31.08.</t>
  </si>
  <si>
    <t>01.09.</t>
  </si>
  <si>
    <t>25.08.</t>
  </si>
  <si>
    <t xml:space="preserve"> </t>
  </si>
  <si>
    <t>12.09.</t>
  </si>
  <si>
    <t>=&gt; Reserve</t>
  </si>
  <si>
    <t>18.11.</t>
  </si>
  <si>
    <t>Startgewicht</t>
  </si>
  <si>
    <t>leer bei 8</t>
  </si>
  <si>
    <t>leer bei 10</t>
  </si>
  <si>
    <t>leer bei 6,5</t>
  </si>
  <si>
    <t>Mittelwand Z1,5</t>
  </si>
  <si>
    <t>Wachs ausgebaut Z1,5</t>
  </si>
  <si>
    <t>7 und 8 Sitz in oberer Zarge</t>
  </si>
  <si>
    <t>Zarge Z</t>
  </si>
  <si>
    <t>Zarge Z1,5</t>
  </si>
  <si>
    <t>Gewicht (g)</t>
  </si>
  <si>
    <t>19.11.</t>
  </si>
  <si>
    <t>ausgeraubt</t>
  </si>
  <si>
    <t>Ableger auf 2 Zargen aufgestockt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</si>
</sst>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/>
    <xf numFmtId="0" fontId="1" fillId="0" borderId="0" xfId="0" applyFont="1"/>
    <xf numFmtId="3" fontId="1" fillId="0" borderId="0" xfId="0" applyNumberFormat="1" applyFont="1"/>
    <xf numFmtId="165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showGridLines="0" tabSelected="1" topLeftCell="A18" workbookViewId="0">
      <selection activeCell="F33" sqref="F33"/>
    </sheetView>
  </sheetViews>
  <sheetFormatPr baseColWidth="10" defaultColWidth="11.44140625" defaultRowHeight="18.75" customHeight="1" x14ac:dyDescent="0.3"/>
  <cols>
    <col min="1" max="1" width="11.6640625" style="5" bestFit="1" customWidth="1"/>
    <col min="2" max="4" width="15.33203125" style="6" bestFit="1" customWidth="1"/>
    <col min="5" max="5" width="15.44140625" style="6" customWidth="1"/>
    <col min="6" max="6" width="11.5546875" style="16" customWidth="1"/>
    <col min="7" max="7" width="2.88671875" style="6" customWidth="1"/>
    <col min="8" max="8" width="15.33203125" style="6" bestFit="1" customWidth="1"/>
    <col min="9" max="16384" width="11.44140625" style="6"/>
  </cols>
  <sheetData>
    <row r="2" spans="1:8" ht="18.75" customHeight="1" x14ac:dyDescent="0.3">
      <c r="B2" s="9">
        <v>1</v>
      </c>
      <c r="C2" s="9">
        <v>2</v>
      </c>
      <c r="D2" s="9">
        <v>3</v>
      </c>
    </row>
    <row r="3" spans="1:8" ht="18.75" customHeight="1" x14ac:dyDescent="0.3">
      <c r="B3" s="9" t="s">
        <v>0</v>
      </c>
      <c r="C3" s="9" t="s">
        <v>0</v>
      </c>
      <c r="D3" s="14" t="s">
        <v>1</v>
      </c>
    </row>
    <row r="4" spans="1:8" ht="18.75" customHeight="1" x14ac:dyDescent="0.3">
      <c r="A4" s="9" t="s">
        <v>10</v>
      </c>
      <c r="B4" s="9" t="s">
        <v>11</v>
      </c>
      <c r="C4" s="9" t="s">
        <v>11</v>
      </c>
      <c r="D4" s="9" t="s">
        <v>12</v>
      </c>
    </row>
    <row r="5" spans="1:8" ht="18.75" customHeight="1" x14ac:dyDescent="0.3">
      <c r="A5" s="12"/>
      <c r="B5" s="10"/>
      <c r="C5" s="10"/>
      <c r="D5" s="10"/>
    </row>
    <row r="6" spans="1:8" ht="18.75" customHeight="1" x14ac:dyDescent="0.3">
      <c r="A6" s="12" t="s">
        <v>54</v>
      </c>
      <c r="B6" s="10">
        <v>17</v>
      </c>
      <c r="C6" s="10">
        <v>16</v>
      </c>
      <c r="D6" s="10">
        <v>18</v>
      </c>
      <c r="F6" s="16" t="s">
        <v>55</v>
      </c>
    </row>
    <row r="7" spans="1:8" ht="18.75" customHeight="1" x14ac:dyDescent="0.3">
      <c r="A7" s="12" t="s">
        <v>53</v>
      </c>
      <c r="B7" s="10">
        <v>21</v>
      </c>
      <c r="C7" s="10">
        <v>22</v>
      </c>
      <c r="D7" s="10">
        <v>25</v>
      </c>
    </row>
    <row r="8" spans="1:8" ht="18.75" customHeight="1" x14ac:dyDescent="0.3">
      <c r="A8" s="12" t="s">
        <v>58</v>
      </c>
      <c r="B8" s="10">
        <v>18</v>
      </c>
      <c r="C8" s="10">
        <v>17</v>
      </c>
      <c r="D8" s="10">
        <v>22</v>
      </c>
      <c r="E8" s="6" t="s">
        <v>59</v>
      </c>
    </row>
    <row r="9" spans="1:8" ht="18.75" customHeight="1" x14ac:dyDescent="0.3">
      <c r="A9" s="12"/>
      <c r="B9" s="10"/>
      <c r="C9" s="10"/>
      <c r="D9" s="10"/>
    </row>
    <row r="10" spans="1:8" ht="18.75" customHeight="1" x14ac:dyDescent="0.3">
      <c r="A10" s="13" t="s">
        <v>7</v>
      </c>
      <c r="B10" s="11"/>
      <c r="C10" s="11"/>
      <c r="D10" s="11"/>
    </row>
    <row r="11" spans="1:8" ht="18.75" customHeight="1" x14ac:dyDescent="0.3">
      <c r="A11" s="9" t="s">
        <v>8</v>
      </c>
      <c r="B11" s="30">
        <f>(B8-8)*2</f>
        <v>20</v>
      </c>
      <c r="C11" s="30">
        <f>(C8-8)*2</f>
        <v>18</v>
      </c>
      <c r="D11" s="30">
        <f>(D8-10)*2</f>
        <v>24</v>
      </c>
      <c r="F11" s="15"/>
    </row>
    <row r="12" spans="1:8" ht="18.75" customHeight="1" x14ac:dyDescent="0.3">
      <c r="A12" s="28"/>
      <c r="B12" s="29" t="s">
        <v>60</v>
      </c>
      <c r="C12" s="29" t="s">
        <v>60</v>
      </c>
      <c r="D12" s="29" t="s">
        <v>61</v>
      </c>
      <c r="F12" s="15"/>
    </row>
    <row r="13" spans="1:8" ht="18.75" customHeight="1" x14ac:dyDescent="0.3">
      <c r="B13" s="7"/>
      <c r="C13" s="7"/>
      <c r="D13" s="7"/>
      <c r="F13" s="15"/>
      <c r="H13" s="7"/>
    </row>
    <row r="14" spans="1:8" ht="18.75" customHeight="1" x14ac:dyDescent="0.3">
      <c r="B14" s="9">
        <v>4</v>
      </c>
      <c r="C14" s="9">
        <v>5</v>
      </c>
      <c r="D14" s="9">
        <v>6</v>
      </c>
      <c r="F14" s="15"/>
      <c r="H14" s="7"/>
    </row>
    <row r="15" spans="1:8" ht="18.75" customHeight="1" x14ac:dyDescent="0.3">
      <c r="A15" s="6"/>
      <c r="B15" s="14" t="s">
        <v>1</v>
      </c>
      <c r="C15" s="14" t="s">
        <v>1</v>
      </c>
      <c r="D15" s="14" t="s">
        <v>1</v>
      </c>
      <c r="F15" s="15"/>
      <c r="H15" s="7"/>
    </row>
    <row r="16" spans="1:8" ht="18.75" customHeight="1" x14ac:dyDescent="0.3">
      <c r="A16" s="9" t="s">
        <v>10</v>
      </c>
      <c r="B16" s="9" t="s">
        <v>12</v>
      </c>
      <c r="C16" s="9" t="s">
        <v>12</v>
      </c>
      <c r="D16" s="9" t="s">
        <v>12</v>
      </c>
      <c r="F16" s="15"/>
      <c r="H16" s="7"/>
    </row>
    <row r="17" spans="1:8" ht="18.75" customHeight="1" x14ac:dyDescent="0.3">
      <c r="A17" s="12"/>
      <c r="B17" s="10"/>
      <c r="C17" s="10"/>
      <c r="D17" s="10"/>
      <c r="F17" s="15"/>
      <c r="H17" s="7"/>
    </row>
    <row r="18" spans="1:8" ht="18.75" customHeight="1" x14ac:dyDescent="0.3">
      <c r="A18" s="12" t="s">
        <v>54</v>
      </c>
      <c r="B18" s="10">
        <v>15</v>
      </c>
      <c r="C18" s="10">
        <v>12</v>
      </c>
      <c r="D18" s="10">
        <v>18.5</v>
      </c>
      <c r="F18" s="15"/>
      <c r="H18" s="7"/>
    </row>
    <row r="19" spans="1:8" ht="18.75" customHeight="1" x14ac:dyDescent="0.3">
      <c r="A19" s="12" t="s">
        <v>53</v>
      </c>
      <c r="B19" s="10">
        <v>20.5</v>
      </c>
      <c r="C19" s="10">
        <v>16.5</v>
      </c>
      <c r="D19" s="10">
        <v>22</v>
      </c>
      <c r="F19" s="15"/>
      <c r="H19" s="7"/>
    </row>
    <row r="20" spans="1:8" ht="18.75" customHeight="1" x14ac:dyDescent="0.3">
      <c r="A20" s="12" t="s">
        <v>58</v>
      </c>
      <c r="B20" s="10">
        <v>18</v>
      </c>
      <c r="C20" s="10">
        <v>16</v>
      </c>
      <c r="D20" s="10">
        <v>18</v>
      </c>
      <c r="E20" s="6" t="s">
        <v>59</v>
      </c>
      <c r="F20" s="15"/>
      <c r="H20" s="7"/>
    </row>
    <row r="21" spans="1:8" ht="18.75" customHeight="1" x14ac:dyDescent="0.3">
      <c r="A21" s="12"/>
      <c r="B21" s="10"/>
      <c r="C21" s="10"/>
      <c r="D21" s="10"/>
      <c r="F21" s="15"/>
      <c r="H21" s="7"/>
    </row>
    <row r="22" spans="1:8" ht="18.75" customHeight="1" x14ac:dyDescent="0.3">
      <c r="A22" s="13" t="s">
        <v>7</v>
      </c>
      <c r="B22" s="11"/>
      <c r="C22" s="11"/>
      <c r="D22" s="11"/>
      <c r="F22" s="15"/>
      <c r="H22" s="7"/>
    </row>
    <row r="23" spans="1:8" ht="18.75" customHeight="1" x14ac:dyDescent="0.3">
      <c r="A23" s="9" t="s">
        <v>8</v>
      </c>
      <c r="B23" s="31">
        <f>(B20-10)*2</f>
        <v>16</v>
      </c>
      <c r="C23" s="32">
        <f>(C20-10)*2</f>
        <v>12</v>
      </c>
      <c r="D23" s="31">
        <f>(D20-10)*2</f>
        <v>16</v>
      </c>
      <c r="F23" s="15"/>
      <c r="H23" s="7"/>
    </row>
    <row r="25" spans="1:8" ht="18.75" customHeight="1" x14ac:dyDescent="0.3">
      <c r="B25" s="9">
        <v>7</v>
      </c>
      <c r="C25" s="9">
        <v>8</v>
      </c>
      <c r="D25" s="9">
        <v>9</v>
      </c>
      <c r="E25" s="5"/>
      <c r="G25" s="5"/>
      <c r="H25" s="5"/>
    </row>
    <row r="26" spans="1:8" ht="18.600000000000001" customHeight="1" x14ac:dyDescent="0.3">
      <c r="B26" s="14" t="s">
        <v>1</v>
      </c>
      <c r="C26" s="14" t="s">
        <v>1</v>
      </c>
      <c r="D26" s="9" t="s">
        <v>0</v>
      </c>
      <c r="E26" s="5"/>
    </row>
    <row r="27" spans="1:8" ht="18.600000000000001" customHeight="1" x14ac:dyDescent="0.3">
      <c r="A27" s="9" t="s">
        <v>10</v>
      </c>
      <c r="B27" s="14" t="s">
        <v>12</v>
      </c>
      <c r="C27" s="14" t="s">
        <v>12</v>
      </c>
      <c r="D27" s="14" t="s">
        <v>11</v>
      </c>
      <c r="E27" s="5"/>
    </row>
    <row r="28" spans="1:8" ht="18.75" customHeight="1" x14ac:dyDescent="0.3">
      <c r="A28" s="12"/>
      <c r="B28" s="10"/>
      <c r="C28" s="10"/>
      <c r="D28" s="23"/>
      <c r="E28" s="7"/>
    </row>
    <row r="29" spans="1:8" ht="18.75" customHeight="1" x14ac:dyDescent="0.3">
      <c r="A29" s="12" t="s">
        <v>54</v>
      </c>
      <c r="B29" s="10">
        <v>16</v>
      </c>
      <c r="C29" s="10">
        <v>21</v>
      </c>
      <c r="D29" s="10">
        <v>14</v>
      </c>
      <c r="E29" s="7"/>
    </row>
    <row r="30" spans="1:8" ht="18.75" customHeight="1" x14ac:dyDescent="0.3">
      <c r="A30" s="12" t="s">
        <v>53</v>
      </c>
      <c r="B30" s="10">
        <v>20.5</v>
      </c>
      <c r="C30" s="10">
        <v>23</v>
      </c>
      <c r="D30" s="10">
        <v>15</v>
      </c>
    </row>
    <row r="31" spans="1:8" ht="18.75" customHeight="1" x14ac:dyDescent="0.3">
      <c r="A31" s="12" t="s">
        <v>58</v>
      </c>
      <c r="B31" s="10">
        <v>17</v>
      </c>
      <c r="C31" s="10">
        <v>19</v>
      </c>
      <c r="D31" s="10">
        <v>15.5</v>
      </c>
      <c r="E31" s="6" t="s">
        <v>59</v>
      </c>
      <c r="F31" s="16" t="s">
        <v>65</v>
      </c>
    </row>
    <row r="32" spans="1:8" ht="18.75" customHeight="1" x14ac:dyDescent="0.3">
      <c r="A32" s="12"/>
      <c r="B32" s="10"/>
      <c r="C32" s="10"/>
      <c r="D32" s="10"/>
      <c r="E32" s="7"/>
    </row>
    <row r="33" spans="1:8" ht="18.75" customHeight="1" x14ac:dyDescent="0.3">
      <c r="A33" s="13" t="s">
        <v>7</v>
      </c>
      <c r="B33" s="11"/>
      <c r="C33" s="11"/>
      <c r="D33" s="11"/>
      <c r="E33" s="8"/>
      <c r="G33" s="8"/>
      <c r="H33" s="8"/>
    </row>
    <row r="34" spans="1:8" ht="18.75" customHeight="1" x14ac:dyDescent="0.3">
      <c r="A34" s="9" t="s">
        <v>8</v>
      </c>
      <c r="B34" s="32">
        <f>(B31-10)*2</f>
        <v>14</v>
      </c>
      <c r="C34" s="33">
        <f>(C31-10)*2</f>
        <v>18</v>
      </c>
      <c r="D34" s="31">
        <f>(D31-8)*2</f>
        <v>15</v>
      </c>
    </row>
    <row r="35" spans="1:8" ht="18.75" customHeight="1" x14ac:dyDescent="0.3">
      <c r="A35" s="28"/>
      <c r="B35" s="29" t="s">
        <v>61</v>
      </c>
      <c r="C35" s="29" t="s">
        <v>61</v>
      </c>
      <c r="D35" s="29" t="s">
        <v>60</v>
      </c>
    </row>
    <row r="37" spans="1:8" ht="18.75" customHeight="1" x14ac:dyDescent="0.3">
      <c r="B37" s="9">
        <v>10</v>
      </c>
      <c r="C37" s="9">
        <v>11</v>
      </c>
      <c r="D37" s="9">
        <v>12</v>
      </c>
      <c r="E37" s="9">
        <v>13</v>
      </c>
    </row>
    <row r="38" spans="1:8" ht="18.75" customHeight="1" x14ac:dyDescent="0.3">
      <c r="B38" s="14" t="s">
        <v>2</v>
      </c>
      <c r="C38" s="14" t="s">
        <v>2</v>
      </c>
      <c r="D38" s="14" t="s">
        <v>1</v>
      </c>
      <c r="E38" s="14" t="s">
        <v>1</v>
      </c>
    </row>
    <row r="39" spans="1:8" ht="18.75" customHeight="1" x14ac:dyDescent="0.3">
      <c r="A39" s="9" t="s">
        <v>10</v>
      </c>
      <c r="B39" s="14" t="s">
        <v>13</v>
      </c>
      <c r="C39" s="14" t="s">
        <v>13</v>
      </c>
      <c r="D39" s="14" t="s">
        <v>13</v>
      </c>
      <c r="E39" s="14" t="s">
        <v>12</v>
      </c>
    </row>
    <row r="40" spans="1:8" ht="18.75" customHeight="1" x14ac:dyDescent="0.3">
      <c r="A40" s="12" t="s">
        <v>51</v>
      </c>
      <c r="B40" s="10">
        <v>14</v>
      </c>
      <c r="C40" s="10">
        <v>13</v>
      </c>
      <c r="D40" s="10">
        <v>15</v>
      </c>
      <c r="E40" s="10">
        <v>16.5</v>
      </c>
    </row>
    <row r="41" spans="1:8" ht="18.75" customHeight="1" x14ac:dyDescent="0.3">
      <c r="A41" s="12" t="s">
        <v>52</v>
      </c>
      <c r="B41" s="10">
        <v>15</v>
      </c>
      <c r="C41" s="10">
        <v>15.5</v>
      </c>
      <c r="D41" s="10">
        <v>16</v>
      </c>
      <c r="E41" s="10">
        <v>18</v>
      </c>
    </row>
    <row r="42" spans="1:8" ht="18.75" customHeight="1" x14ac:dyDescent="0.3">
      <c r="A42" s="12" t="s">
        <v>56</v>
      </c>
      <c r="B42" s="10">
        <v>16</v>
      </c>
      <c r="C42" s="10">
        <v>16</v>
      </c>
      <c r="D42" s="10">
        <v>17</v>
      </c>
      <c r="E42" s="10">
        <v>18</v>
      </c>
    </row>
    <row r="43" spans="1:8" ht="18.75" customHeight="1" x14ac:dyDescent="0.3">
      <c r="A43" s="12" t="s">
        <v>69</v>
      </c>
      <c r="B43" s="10">
        <v>15</v>
      </c>
      <c r="C43" s="10">
        <v>15</v>
      </c>
      <c r="D43" s="10">
        <v>20</v>
      </c>
      <c r="E43" s="10" t="s">
        <v>70</v>
      </c>
      <c r="F43" s="16" t="s">
        <v>59</v>
      </c>
    </row>
    <row r="44" spans="1:8" ht="18.75" customHeight="1" x14ac:dyDescent="0.3">
      <c r="A44" s="12"/>
      <c r="B44" s="10"/>
      <c r="C44" s="10"/>
      <c r="D44" s="10"/>
      <c r="E44" s="10"/>
    </row>
    <row r="45" spans="1:8" ht="18.75" customHeight="1" x14ac:dyDescent="0.3">
      <c r="A45" s="13" t="s">
        <v>7</v>
      </c>
      <c r="B45" s="11"/>
      <c r="C45" s="11"/>
      <c r="D45" s="11"/>
      <c r="E45" s="11"/>
    </row>
    <row r="46" spans="1:8" ht="18.75" customHeight="1" x14ac:dyDescent="0.3">
      <c r="A46" s="9" t="s">
        <v>8</v>
      </c>
      <c r="B46" s="33">
        <f>(B43-6.5)*2</f>
        <v>17</v>
      </c>
      <c r="C46" s="33">
        <f>(C43-6.5)*2</f>
        <v>17</v>
      </c>
      <c r="D46" s="33">
        <f>(D43-10)*2</f>
        <v>20</v>
      </c>
      <c r="E46" s="10"/>
    </row>
    <row r="47" spans="1:8" ht="18.75" customHeight="1" x14ac:dyDescent="0.3">
      <c r="A47" s="28"/>
      <c r="B47" s="29" t="s">
        <v>62</v>
      </c>
      <c r="C47" s="29" t="s">
        <v>62</v>
      </c>
      <c r="D47" s="29" t="s">
        <v>61</v>
      </c>
      <c r="E47" s="29" t="s">
        <v>61</v>
      </c>
    </row>
    <row r="49" spans="1:6" s="27" customFormat="1" ht="43.2" x14ac:dyDescent="0.3">
      <c r="A49" s="25"/>
      <c r="B49" s="26"/>
      <c r="C49" s="26"/>
      <c r="D49" s="26" t="s">
        <v>71</v>
      </c>
      <c r="F49" s="24"/>
    </row>
    <row r="50" spans="1:6" ht="18.75" customHeight="1" x14ac:dyDescent="0.3">
      <c r="B50" s="24"/>
      <c r="C50" s="24"/>
      <c r="D50" s="24" t="s">
        <v>57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workbookViewId="0">
      <selection activeCell="G27" sqref="G27"/>
    </sheetView>
  </sheetViews>
  <sheetFormatPr baseColWidth="10" defaultRowHeight="14.4" x14ac:dyDescent="0.3"/>
  <cols>
    <col min="2" max="2" width="7.88671875" bestFit="1" customWidth="1"/>
    <col min="3" max="3" width="5.5546875" bestFit="1" customWidth="1"/>
    <col min="5" max="5" width="5.44140625" bestFit="1" customWidth="1"/>
    <col min="6" max="6" width="5.5546875" bestFit="1" customWidth="1"/>
    <col min="8" max="8" width="5.33203125" bestFit="1" customWidth="1"/>
    <col min="9" max="9" width="5.5546875" bestFit="1" customWidth="1"/>
  </cols>
  <sheetData>
    <row r="2" spans="2:10" x14ac:dyDescent="0.3">
      <c r="B2" s="2" t="s">
        <v>3</v>
      </c>
      <c r="C2" s="3"/>
      <c r="D2" s="2"/>
      <c r="E2" s="2" t="s">
        <v>4</v>
      </c>
      <c r="F2" s="2"/>
      <c r="G2" s="2"/>
      <c r="H2" s="2" t="s">
        <v>5</v>
      </c>
      <c r="I2" s="2"/>
      <c r="J2" s="2"/>
    </row>
    <row r="3" spans="2:10" x14ac:dyDescent="0.3">
      <c r="B3" s="1">
        <v>1</v>
      </c>
      <c r="C3" s="4">
        <v>50</v>
      </c>
      <c r="E3" s="1">
        <v>1</v>
      </c>
      <c r="F3">
        <v>120</v>
      </c>
      <c r="H3" s="1">
        <v>1</v>
      </c>
      <c r="I3">
        <v>250</v>
      </c>
    </row>
    <row r="4" spans="2:10" x14ac:dyDescent="0.3">
      <c r="B4" s="1">
        <v>2</v>
      </c>
      <c r="C4" s="4">
        <v>50</v>
      </c>
      <c r="E4" s="1">
        <v>2</v>
      </c>
      <c r="F4">
        <v>120</v>
      </c>
      <c r="H4" s="1">
        <v>2</v>
      </c>
      <c r="I4">
        <v>250</v>
      </c>
    </row>
    <row r="5" spans="2:10" x14ac:dyDescent="0.3">
      <c r="B5" s="1">
        <v>3</v>
      </c>
      <c r="C5" s="4">
        <v>55</v>
      </c>
      <c r="E5" s="1">
        <v>3</v>
      </c>
      <c r="F5">
        <v>125</v>
      </c>
      <c r="H5" s="1">
        <v>3</v>
      </c>
      <c r="I5">
        <v>250</v>
      </c>
    </row>
    <row r="6" spans="2:10" x14ac:dyDescent="0.3">
      <c r="B6" s="1">
        <v>4</v>
      </c>
      <c r="C6" s="4">
        <v>55</v>
      </c>
      <c r="E6" s="1">
        <v>4</v>
      </c>
      <c r="F6">
        <v>125</v>
      </c>
      <c r="H6" s="1">
        <v>4</v>
      </c>
      <c r="I6">
        <v>250</v>
      </c>
    </row>
    <row r="7" spans="2:10" x14ac:dyDescent="0.3">
      <c r="B7" s="1">
        <v>5</v>
      </c>
      <c r="C7" s="4">
        <v>60</v>
      </c>
      <c r="E7" s="1">
        <v>5</v>
      </c>
      <c r="F7">
        <v>130</v>
      </c>
      <c r="H7" s="1">
        <v>5</v>
      </c>
      <c r="I7">
        <v>250</v>
      </c>
    </row>
    <row r="8" spans="2:10" x14ac:dyDescent="0.3">
      <c r="B8" s="1">
        <v>6</v>
      </c>
      <c r="C8" s="4">
        <v>60</v>
      </c>
      <c r="E8" s="1">
        <v>6</v>
      </c>
      <c r="F8">
        <v>130</v>
      </c>
      <c r="H8" s="1">
        <v>6</v>
      </c>
      <c r="I8">
        <v>250</v>
      </c>
    </row>
    <row r="9" spans="2:10" x14ac:dyDescent="0.3">
      <c r="B9" s="1">
        <v>7</v>
      </c>
      <c r="C9" s="4">
        <v>65</v>
      </c>
      <c r="E9" s="1">
        <v>7</v>
      </c>
      <c r="F9">
        <v>140</v>
      </c>
      <c r="H9" s="1">
        <v>7</v>
      </c>
      <c r="I9">
        <v>250</v>
      </c>
    </row>
    <row r="10" spans="2:10" x14ac:dyDescent="0.3">
      <c r="B10" s="1">
        <v>8</v>
      </c>
      <c r="C10" s="4">
        <v>65</v>
      </c>
      <c r="E10" s="1">
        <v>8</v>
      </c>
      <c r="F10">
        <v>140</v>
      </c>
      <c r="H10" s="1">
        <v>8</v>
      </c>
      <c r="I10">
        <v>250</v>
      </c>
    </row>
    <row r="11" spans="2:10" x14ac:dyDescent="0.3">
      <c r="B11" s="1">
        <v>9</v>
      </c>
      <c r="C11" s="4">
        <v>70</v>
      </c>
      <c r="E11" s="1">
        <v>9</v>
      </c>
      <c r="F11">
        <v>150</v>
      </c>
      <c r="H11" s="1">
        <v>9</v>
      </c>
      <c r="I11">
        <v>250</v>
      </c>
    </row>
    <row r="12" spans="2:10" x14ac:dyDescent="0.3">
      <c r="B12" s="1">
        <v>10</v>
      </c>
      <c r="C12" s="4">
        <v>70</v>
      </c>
      <c r="E12" s="1">
        <v>10</v>
      </c>
      <c r="F12">
        <v>150</v>
      </c>
      <c r="H12" s="1">
        <v>10</v>
      </c>
      <c r="I12">
        <v>250</v>
      </c>
    </row>
    <row r="13" spans="2:10" x14ac:dyDescent="0.3">
      <c r="B13" s="1">
        <v>11</v>
      </c>
      <c r="C13" s="4">
        <v>75</v>
      </c>
      <c r="E13" s="1">
        <v>11</v>
      </c>
      <c r="F13">
        <v>160</v>
      </c>
      <c r="H13" s="1">
        <v>11</v>
      </c>
      <c r="I13">
        <v>250</v>
      </c>
    </row>
    <row r="14" spans="2:10" x14ac:dyDescent="0.3">
      <c r="B14" s="1">
        <v>12</v>
      </c>
      <c r="C14" s="4">
        <v>75</v>
      </c>
      <c r="E14" s="1">
        <v>12</v>
      </c>
      <c r="F14">
        <v>160</v>
      </c>
      <c r="H14" s="1">
        <v>12</v>
      </c>
      <c r="I14">
        <v>250</v>
      </c>
    </row>
    <row r="15" spans="2:10" x14ac:dyDescent="0.3">
      <c r="B15" s="1">
        <v>13</v>
      </c>
      <c r="C15" s="4">
        <v>80</v>
      </c>
      <c r="E15" s="1">
        <v>13</v>
      </c>
      <c r="F15">
        <v>170</v>
      </c>
      <c r="H15" s="1">
        <v>13</v>
      </c>
      <c r="I15">
        <v>250</v>
      </c>
    </row>
    <row r="16" spans="2:10" x14ac:dyDescent="0.3">
      <c r="B16" s="1">
        <v>14</v>
      </c>
      <c r="C16" s="4">
        <v>80</v>
      </c>
      <c r="E16" s="1">
        <v>14</v>
      </c>
      <c r="F16">
        <v>170</v>
      </c>
      <c r="H16" s="1">
        <v>14</v>
      </c>
      <c r="I16">
        <v>250</v>
      </c>
    </row>
    <row r="17" spans="2:9" x14ac:dyDescent="0.3">
      <c r="B17" s="1">
        <v>15</v>
      </c>
      <c r="C17" s="4">
        <v>85</v>
      </c>
      <c r="E17" s="1">
        <v>15</v>
      </c>
      <c r="F17">
        <v>180</v>
      </c>
      <c r="H17" s="1">
        <v>15</v>
      </c>
      <c r="I17">
        <v>250</v>
      </c>
    </row>
    <row r="18" spans="2:9" x14ac:dyDescent="0.3">
      <c r="B18" s="1">
        <v>16</v>
      </c>
      <c r="C18" s="4">
        <v>85</v>
      </c>
      <c r="E18" s="1">
        <v>16</v>
      </c>
      <c r="F18">
        <v>180</v>
      </c>
      <c r="H18" s="1"/>
    </row>
    <row r="19" spans="2:9" x14ac:dyDescent="0.3">
      <c r="B19" s="1">
        <v>17</v>
      </c>
      <c r="C19" s="4">
        <v>90</v>
      </c>
      <c r="E19" s="1">
        <v>17</v>
      </c>
      <c r="F19">
        <v>190</v>
      </c>
      <c r="H19" s="1"/>
    </row>
    <row r="20" spans="2:9" x14ac:dyDescent="0.3">
      <c r="B20" s="1">
        <v>18</v>
      </c>
      <c r="C20" s="4">
        <v>90</v>
      </c>
      <c r="E20" s="1">
        <v>18</v>
      </c>
      <c r="F20">
        <v>190</v>
      </c>
      <c r="H20" s="1"/>
    </row>
    <row r="21" spans="2:9" x14ac:dyDescent="0.3">
      <c r="B21" s="1">
        <v>19</v>
      </c>
      <c r="C21" s="4">
        <v>95</v>
      </c>
      <c r="E21" s="1">
        <v>19</v>
      </c>
      <c r="F21">
        <v>200</v>
      </c>
      <c r="H21" s="1"/>
    </row>
    <row r="22" spans="2:9" x14ac:dyDescent="0.3">
      <c r="B22" s="1">
        <v>20</v>
      </c>
      <c r="C22" s="4">
        <v>95</v>
      </c>
      <c r="E22" s="1">
        <v>20</v>
      </c>
      <c r="F22">
        <v>200</v>
      </c>
      <c r="H22" s="1"/>
    </row>
    <row r="23" spans="2:9" x14ac:dyDescent="0.3">
      <c r="B23" s="1">
        <v>21</v>
      </c>
      <c r="C23" s="4">
        <v>100</v>
      </c>
      <c r="E23" s="1">
        <v>21</v>
      </c>
      <c r="F23">
        <v>210</v>
      </c>
      <c r="H23" s="1"/>
    </row>
    <row r="24" spans="2:9" x14ac:dyDescent="0.3">
      <c r="B24" s="1">
        <v>22</v>
      </c>
      <c r="C24" s="4">
        <v>100</v>
      </c>
      <c r="E24" s="1">
        <v>22</v>
      </c>
      <c r="F24">
        <v>210</v>
      </c>
      <c r="H24" s="1"/>
    </row>
    <row r="25" spans="2:9" x14ac:dyDescent="0.3">
      <c r="B25" s="1">
        <v>23</v>
      </c>
      <c r="C25" s="4">
        <v>105</v>
      </c>
      <c r="E25" s="1">
        <v>23</v>
      </c>
      <c r="F25">
        <v>220</v>
      </c>
      <c r="H25" s="1"/>
    </row>
    <row r="26" spans="2:9" x14ac:dyDescent="0.3">
      <c r="B26" s="1">
        <v>24</v>
      </c>
      <c r="C26" s="4">
        <v>105</v>
      </c>
      <c r="E26" s="1">
        <v>24</v>
      </c>
      <c r="F26">
        <v>220</v>
      </c>
      <c r="H26" s="1"/>
    </row>
    <row r="27" spans="2:9" x14ac:dyDescent="0.3">
      <c r="B27" s="1">
        <v>25</v>
      </c>
      <c r="C27" s="4">
        <v>110</v>
      </c>
      <c r="E27" s="1">
        <v>25</v>
      </c>
      <c r="F27">
        <v>230</v>
      </c>
      <c r="H27" s="1"/>
    </row>
    <row r="28" spans="2:9" x14ac:dyDescent="0.3">
      <c r="B28" s="1">
        <v>26</v>
      </c>
      <c r="C28" s="4">
        <v>110</v>
      </c>
      <c r="E28" s="1">
        <v>26</v>
      </c>
      <c r="F28">
        <v>230</v>
      </c>
      <c r="H28" s="1"/>
    </row>
    <row r="29" spans="2:9" x14ac:dyDescent="0.3">
      <c r="B29" s="1">
        <v>27</v>
      </c>
      <c r="C29" s="4">
        <v>115</v>
      </c>
      <c r="E29" s="1">
        <v>27</v>
      </c>
      <c r="F29">
        <v>240</v>
      </c>
      <c r="H29" s="1"/>
    </row>
    <row r="30" spans="2:9" x14ac:dyDescent="0.3">
      <c r="B30" s="1">
        <v>28</v>
      </c>
      <c r="C30" s="4">
        <v>115</v>
      </c>
      <c r="E30" s="1">
        <v>28</v>
      </c>
      <c r="F30">
        <v>240</v>
      </c>
      <c r="H30" s="1"/>
    </row>
    <row r="31" spans="2:9" x14ac:dyDescent="0.3">
      <c r="B31" s="1"/>
      <c r="C31" s="4"/>
      <c r="E31" s="1">
        <v>29</v>
      </c>
      <c r="F31">
        <v>250</v>
      </c>
      <c r="H31" s="1"/>
    </row>
    <row r="32" spans="2:9" x14ac:dyDescent="0.3">
      <c r="B32" s="1"/>
      <c r="C32" s="4"/>
      <c r="E32" s="1">
        <v>30</v>
      </c>
      <c r="F32">
        <v>250</v>
      </c>
      <c r="H32" s="1"/>
    </row>
    <row r="33" spans="2:9" x14ac:dyDescent="0.3">
      <c r="B33" s="1"/>
      <c r="C33" s="4"/>
      <c r="E33" s="1">
        <v>31</v>
      </c>
      <c r="F33">
        <v>250</v>
      </c>
    </row>
    <row r="34" spans="2:9" x14ac:dyDescent="0.3">
      <c r="B34" s="1"/>
      <c r="C34" s="4"/>
      <c r="E34" s="1"/>
    </row>
    <row r="35" spans="2:9" x14ac:dyDescent="0.3">
      <c r="B35" s="1" t="s">
        <v>6</v>
      </c>
      <c r="C35" s="4">
        <f>SUM(C3:C30)</f>
        <v>2310</v>
      </c>
      <c r="F35" s="4">
        <f>SUM(F3:F33)</f>
        <v>5680</v>
      </c>
      <c r="I35" s="4">
        <f>SUM(I3:I33)</f>
        <v>3750</v>
      </c>
    </row>
    <row r="36" spans="2:9" x14ac:dyDescent="0.3">
      <c r="B36" s="1"/>
      <c r="C36" s="4"/>
    </row>
    <row r="37" spans="2:9" x14ac:dyDescent="0.3">
      <c r="B37" s="1"/>
      <c r="C37" s="4">
        <v>2500</v>
      </c>
      <c r="F37">
        <v>5500</v>
      </c>
      <c r="I37">
        <v>3500</v>
      </c>
    </row>
    <row r="38" spans="2:9" x14ac:dyDescent="0.3">
      <c r="B38" s="1"/>
      <c r="C38" s="4"/>
    </row>
    <row r="39" spans="2:9" x14ac:dyDescent="0.3">
      <c r="B39" s="1"/>
      <c r="C39" s="4"/>
    </row>
    <row r="40" spans="2:9" x14ac:dyDescent="0.3">
      <c r="B40" s="1"/>
      <c r="C40" s="4"/>
    </row>
    <row r="41" spans="2:9" x14ac:dyDescent="0.3">
      <c r="B41" s="1"/>
      <c r="C41" s="4"/>
    </row>
    <row r="42" spans="2:9" x14ac:dyDescent="0.3">
      <c r="B42" s="1"/>
      <c r="C42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workbookViewId="0">
      <selection activeCell="E14" sqref="E14"/>
    </sheetView>
  </sheetViews>
  <sheetFormatPr baseColWidth="10" defaultRowHeight="14.4" x14ac:dyDescent="0.3"/>
  <cols>
    <col min="1" max="1" width="12" customWidth="1"/>
    <col min="2" max="2" width="24" bestFit="1" customWidth="1"/>
    <col min="3" max="3" width="14.109375" style="4" customWidth="1"/>
    <col min="5" max="5" width="32.109375" customWidth="1"/>
    <col min="8" max="8" width="19.5546875" bestFit="1" customWidth="1"/>
  </cols>
  <sheetData>
    <row r="2" spans="1:3" x14ac:dyDescent="0.3">
      <c r="C2" s="3" t="s">
        <v>68</v>
      </c>
    </row>
    <row r="3" spans="1:3" x14ac:dyDescent="0.3">
      <c r="B3" t="s">
        <v>14</v>
      </c>
      <c r="C3" s="17">
        <v>1500</v>
      </c>
    </row>
    <row r="4" spans="1:3" x14ac:dyDescent="0.3">
      <c r="A4" t="s">
        <v>9</v>
      </c>
      <c r="B4" t="s">
        <v>66</v>
      </c>
      <c r="C4" s="4">
        <v>3200</v>
      </c>
    </row>
    <row r="5" spans="1:3" x14ac:dyDescent="0.3">
      <c r="B5" t="s">
        <v>67</v>
      </c>
      <c r="C5" s="4">
        <v>5000</v>
      </c>
    </row>
    <row r="6" spans="1:3" x14ac:dyDescent="0.3">
      <c r="B6" t="s">
        <v>15</v>
      </c>
    </row>
    <row r="8" spans="1:3" x14ac:dyDescent="0.3">
      <c r="B8" t="s">
        <v>16</v>
      </c>
      <c r="C8" s="4">
        <v>160</v>
      </c>
    </row>
    <row r="9" spans="1:3" x14ac:dyDescent="0.3">
      <c r="B9" t="s">
        <v>17</v>
      </c>
      <c r="C9" s="4">
        <v>250</v>
      </c>
    </row>
    <row r="10" spans="1:3" x14ac:dyDescent="0.3">
      <c r="B10" t="s">
        <v>18</v>
      </c>
    </row>
    <row r="11" spans="1:3" x14ac:dyDescent="0.3">
      <c r="B11" t="s">
        <v>19</v>
      </c>
    </row>
    <row r="12" spans="1:3" x14ac:dyDescent="0.3">
      <c r="B12" t="s">
        <v>20</v>
      </c>
      <c r="C12" s="4">
        <v>280</v>
      </c>
    </row>
    <row r="14" spans="1:3" x14ac:dyDescent="0.3">
      <c r="B14" t="s">
        <v>21</v>
      </c>
      <c r="C14" s="4">
        <v>80</v>
      </c>
    </row>
    <row r="15" spans="1:3" x14ac:dyDescent="0.3">
      <c r="B15" t="s">
        <v>63</v>
      </c>
      <c r="C15" s="4">
        <v>120</v>
      </c>
    </row>
    <row r="16" spans="1:3" x14ac:dyDescent="0.3">
      <c r="B16" t="s">
        <v>22</v>
      </c>
      <c r="C16" s="4">
        <v>50</v>
      </c>
    </row>
    <row r="17" spans="2:9" x14ac:dyDescent="0.3">
      <c r="B17" t="s">
        <v>64</v>
      </c>
      <c r="C17" s="4">
        <v>75</v>
      </c>
    </row>
    <row r="19" spans="2:9" x14ac:dyDescent="0.3">
      <c r="B19" t="s">
        <v>23</v>
      </c>
      <c r="C19" s="17">
        <v>1500</v>
      </c>
    </row>
    <row r="20" spans="2:9" x14ac:dyDescent="0.3">
      <c r="B20" t="s">
        <v>24</v>
      </c>
      <c r="C20" s="4">
        <v>2000</v>
      </c>
    </row>
    <row r="21" spans="2:9" x14ac:dyDescent="0.3">
      <c r="B21" t="s">
        <v>25</v>
      </c>
      <c r="C21" s="4">
        <v>1600</v>
      </c>
    </row>
    <row r="22" spans="2:9" x14ac:dyDescent="0.3">
      <c r="B22" t="s">
        <v>26</v>
      </c>
      <c r="C22" s="4">
        <v>1700</v>
      </c>
    </row>
    <row r="26" spans="2:9" x14ac:dyDescent="0.3">
      <c r="B26" s="18" t="s">
        <v>27</v>
      </c>
      <c r="C26" s="19"/>
      <c r="D26" s="18"/>
      <c r="E26" s="18" t="s">
        <v>28</v>
      </c>
      <c r="H26" s="18" t="s">
        <v>29</v>
      </c>
    </row>
    <row r="28" spans="2:9" x14ac:dyDescent="0.3">
      <c r="B28" t="s">
        <v>30</v>
      </c>
      <c r="C28" s="4">
        <f>C20</f>
        <v>2000</v>
      </c>
      <c r="E28" t="s">
        <v>30</v>
      </c>
      <c r="F28" s="4">
        <f>C20</f>
        <v>2000</v>
      </c>
      <c r="H28" t="s">
        <v>30</v>
      </c>
      <c r="I28" s="4">
        <f>C20</f>
        <v>2000</v>
      </c>
    </row>
    <row r="29" spans="2:9" x14ac:dyDescent="0.3">
      <c r="B29" t="s">
        <v>23</v>
      </c>
      <c r="C29" s="4">
        <f>C19</f>
        <v>1500</v>
      </c>
      <c r="E29" t="s">
        <v>23</v>
      </c>
      <c r="F29" s="4">
        <f>C19</f>
        <v>1500</v>
      </c>
      <c r="H29" t="s">
        <v>23</v>
      </c>
      <c r="I29" s="4">
        <f>C19</f>
        <v>1500</v>
      </c>
    </row>
    <row r="30" spans="2:9" x14ac:dyDescent="0.3">
      <c r="B30" t="s">
        <v>31</v>
      </c>
      <c r="C30" s="4">
        <f>2*C4</f>
        <v>6400</v>
      </c>
      <c r="E30" t="s">
        <v>32</v>
      </c>
      <c r="F30" s="4">
        <f>C5</f>
        <v>5000</v>
      </c>
      <c r="H30" t="s">
        <v>33</v>
      </c>
      <c r="I30" s="4">
        <f>C4</f>
        <v>3200</v>
      </c>
    </row>
    <row r="31" spans="2:9" x14ac:dyDescent="0.3">
      <c r="B31" t="s">
        <v>14</v>
      </c>
      <c r="C31" s="4">
        <f>C3</f>
        <v>1500</v>
      </c>
      <c r="E31" t="s">
        <v>14</v>
      </c>
      <c r="F31" s="4">
        <f>C3</f>
        <v>1500</v>
      </c>
      <c r="H31" t="s">
        <v>14</v>
      </c>
      <c r="I31" s="4">
        <f>C3</f>
        <v>1500</v>
      </c>
    </row>
    <row r="32" spans="2:9" x14ac:dyDescent="0.3">
      <c r="B32" t="s">
        <v>34</v>
      </c>
      <c r="C32" s="4">
        <f>10*C9</f>
        <v>2500</v>
      </c>
      <c r="E32" t="s">
        <v>35</v>
      </c>
      <c r="F32">
        <f>10*C12</f>
        <v>2800</v>
      </c>
      <c r="H32" t="s">
        <v>36</v>
      </c>
      <c r="I32" s="4">
        <f>5*C9</f>
        <v>1250</v>
      </c>
    </row>
    <row r="33" spans="2:9" x14ac:dyDescent="0.3">
      <c r="B33" t="s">
        <v>37</v>
      </c>
      <c r="C33" s="4">
        <f>10*C8</f>
        <v>1600</v>
      </c>
      <c r="H33" t="s">
        <v>38</v>
      </c>
      <c r="I33" s="4">
        <f>5*C8</f>
        <v>800</v>
      </c>
    </row>
    <row r="34" spans="2:9" x14ac:dyDescent="0.3">
      <c r="B34" t="s">
        <v>39</v>
      </c>
      <c r="C34" s="4">
        <f>20*C14</f>
        <v>1600</v>
      </c>
      <c r="E34" t="s">
        <v>40</v>
      </c>
      <c r="F34">
        <f>10*C15</f>
        <v>1200</v>
      </c>
      <c r="H34" t="s">
        <v>41</v>
      </c>
      <c r="I34" s="4">
        <f>10*C14</f>
        <v>800</v>
      </c>
    </row>
    <row r="35" spans="2:9" x14ac:dyDescent="0.3">
      <c r="B35" t="s">
        <v>42</v>
      </c>
      <c r="C35" s="4">
        <f>20*C16</f>
        <v>1000</v>
      </c>
      <c r="E35" t="s">
        <v>43</v>
      </c>
      <c r="F35">
        <f>10*C17</f>
        <v>750</v>
      </c>
      <c r="H35" t="s">
        <v>44</v>
      </c>
      <c r="I35" s="4">
        <f>10*C16</f>
        <v>500</v>
      </c>
    </row>
    <row r="36" spans="2:9" x14ac:dyDescent="0.3">
      <c r="I36" s="4"/>
    </row>
    <row r="37" spans="2:9" x14ac:dyDescent="0.3">
      <c r="B37" t="s">
        <v>45</v>
      </c>
      <c r="C37" s="4">
        <f>SUM(C28:C35)</f>
        <v>18100</v>
      </c>
      <c r="F37" s="4">
        <f>SUM(F28:F35)</f>
        <v>14750</v>
      </c>
      <c r="H37" t="s">
        <v>45</v>
      </c>
      <c r="I37" s="4">
        <f>SUM(I28:I35)</f>
        <v>11550</v>
      </c>
    </row>
    <row r="38" spans="2:9" x14ac:dyDescent="0.3">
      <c r="F38" s="4"/>
      <c r="I38" s="4"/>
    </row>
    <row r="39" spans="2:9" x14ac:dyDescent="0.3">
      <c r="B39" t="s">
        <v>46</v>
      </c>
      <c r="C39" s="4">
        <v>800</v>
      </c>
      <c r="E39" t="s">
        <v>46</v>
      </c>
      <c r="F39" s="4">
        <v>800</v>
      </c>
      <c r="H39" t="s">
        <v>46</v>
      </c>
      <c r="I39" s="4">
        <v>500</v>
      </c>
    </row>
    <row r="40" spans="2:9" x14ac:dyDescent="0.3">
      <c r="F40" s="4"/>
      <c r="I40" s="4"/>
    </row>
    <row r="41" spans="2:9" x14ac:dyDescent="0.3">
      <c r="B41" t="s">
        <v>45</v>
      </c>
      <c r="C41" s="4">
        <f>C37+C39</f>
        <v>18900</v>
      </c>
      <c r="E41" t="s">
        <v>45</v>
      </c>
      <c r="F41" s="4">
        <f>F37+F39</f>
        <v>15550</v>
      </c>
      <c r="H41" t="s">
        <v>45</v>
      </c>
      <c r="I41" s="4">
        <f>I37+I39</f>
        <v>12050</v>
      </c>
    </row>
    <row r="43" spans="2:9" x14ac:dyDescent="0.3">
      <c r="B43" t="s">
        <v>47</v>
      </c>
      <c r="C43" s="20">
        <f>C41/2000</f>
        <v>9.4499999999999993</v>
      </c>
      <c r="E43" t="s">
        <v>47</v>
      </c>
      <c r="F43" s="20">
        <f>F41/2000</f>
        <v>7.7750000000000004</v>
      </c>
      <c r="H43" t="s">
        <v>47</v>
      </c>
      <c r="I43" s="20">
        <f>I41/2000</f>
        <v>6.0250000000000004</v>
      </c>
    </row>
    <row r="46" spans="2:9" x14ac:dyDescent="0.3">
      <c r="B46" t="s">
        <v>48</v>
      </c>
      <c r="C46" s="21" t="s">
        <v>12</v>
      </c>
      <c r="E46" t="s">
        <v>48</v>
      </c>
      <c r="F46" s="22" t="s">
        <v>11</v>
      </c>
      <c r="H46" t="s">
        <v>49</v>
      </c>
      <c r="I46" s="22" t="s">
        <v>13</v>
      </c>
    </row>
    <row r="47" spans="2:9" x14ac:dyDescent="0.3">
      <c r="E47" t="s">
        <v>49</v>
      </c>
      <c r="F47" s="22" t="s">
        <v>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Gewichte</vt:lpstr>
      <vt:lpstr>Gewichtsabnahmen</vt:lpstr>
      <vt:lpstr>Ausrüstung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</dc:creator>
  <cp:lastModifiedBy>Uwe Weingärtner</cp:lastModifiedBy>
  <dcterms:created xsi:type="dcterms:W3CDTF">2017-02-09T20:19:44Z</dcterms:created>
  <dcterms:modified xsi:type="dcterms:W3CDTF">2017-11-19T14:28:41Z</dcterms:modified>
</cp:coreProperties>
</file>